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570" tabRatio="211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'Tabelle1'!$A$1:$F$102</definedName>
  </definedNames>
  <calcPr fullCalcOnLoad="1"/>
</workbook>
</file>

<file path=xl/sharedStrings.xml><?xml version="1.0" encoding="utf-8"?>
<sst xmlns="http://schemas.openxmlformats.org/spreadsheetml/2006/main" count="129" uniqueCount="87">
  <si>
    <t>Datum:</t>
  </si>
  <si>
    <t>1. Wählen Sie einen bedeckten Tag mit Außentemperaturen zwischen 0°C und -5°C sowie etwas Wind.</t>
  </si>
  <si>
    <t>2. Der Wärmeerzeuger darf nicht modulierend oder mehrstufig betrieben werden (ggf. Modulation abschalten)-</t>
  </si>
  <si>
    <t>Anlagenbezeichnung:</t>
  </si>
  <si>
    <t>3. Warmwasserbereitung abschalten</t>
  </si>
  <si>
    <t>Leistung des vorhandenen Wärmeerzeugers</t>
  </si>
  <si>
    <t>4.Ermitteln Sie die tatsächliche Leistung Ihres Wärmeerzeugers.</t>
  </si>
  <si>
    <t>Gaskessel:</t>
  </si>
  <si>
    <t>5. Bei Gaskesseln den Gasdurchsatz am Gaszähler über eine Minute ablesen</t>
  </si>
  <si>
    <t xml:space="preserve">    und mit dem Brennwert des Gases (kWh/m³) multiplizieren. </t>
  </si>
  <si>
    <t>Anfangszählerstand</t>
  </si>
  <si>
    <t>m³</t>
  </si>
  <si>
    <t>Zählerstand nach 1 Minute</t>
  </si>
  <si>
    <t>Differenz</t>
  </si>
  <si>
    <t>Brennwert des Gases</t>
  </si>
  <si>
    <t>kWh/m³</t>
  </si>
  <si>
    <t>6. Den Brennwert finden Sie in Ihrer Gasrechnung oder auf der Homepage Ihres Gasversorgers.</t>
  </si>
  <si>
    <t>Heizwert des Gases</t>
  </si>
  <si>
    <t>7. Rechnen Sie den Brennwert mit den Faktor 0,9 auf den Heizwert um.</t>
  </si>
  <si>
    <t>Feuerungstechn. Wirkungsgrad:</t>
  </si>
  <si>
    <t>%</t>
  </si>
  <si>
    <t>8. Feuerungstechnischer Wirkungsgrad oder Abgasverlust aus den Schornsteinfeger-Protokoll übernehmen</t>
  </si>
  <si>
    <t>Eingestellte Leistung Gaskessel:</t>
  </si>
  <si>
    <t xml:space="preserve">kW </t>
  </si>
  <si>
    <t>Ölkessel:</t>
  </si>
  <si>
    <t>Nennbelastung</t>
  </si>
  <si>
    <t xml:space="preserve">9. Bei Ölkesseln sollte die eingestellte Nennbelastung auf dem Einstellprotokoll Ihrer Wartungsfirma zu finden sein. </t>
  </si>
  <si>
    <t xml:space="preserve">   Ansonsten bei der nächsten Wartung nachfragen</t>
  </si>
  <si>
    <t>Eingestellte Leistung Ölkessel:</t>
  </si>
  <si>
    <t>Nennleistung gem. Typenschild</t>
  </si>
  <si>
    <t>Nennleistung von</t>
  </si>
  <si>
    <t xml:space="preserve">10. Falls die eingestellte Kesselleistung nicht zu ermitteln ist, wählen Sie einen mittleren Wert aus dem auf dem </t>
  </si>
  <si>
    <t>bis</t>
  </si>
  <si>
    <t xml:space="preserve">     Typenschild angegebenen Nennleistungsbereich</t>
  </si>
  <si>
    <t>Mittlere Kesselleistung</t>
  </si>
  <si>
    <t>11. Stellen Sie an den Thermostaten Ihrer Heizflächen die gewünschten Raumtemperaturen ein.( Üblicherweise 20°C,Bad 24°C)</t>
  </si>
  <si>
    <t>Berechnungskesselleistung:</t>
  </si>
  <si>
    <t>12. Warten Sie, bis der Aufheizvorgang des Gebäudes abgeschlossen ist (ca. 2 Stunden)</t>
  </si>
  <si>
    <t xml:space="preserve">  (ca. 2 Stunden)</t>
  </si>
  <si>
    <t>gemessene Außentemperatur</t>
  </si>
  <si>
    <t>°C</t>
  </si>
  <si>
    <t>13. Messen Sie die Außentemperatur</t>
  </si>
  <si>
    <t>am Anfang der Messung</t>
  </si>
  <si>
    <t>Meßbeginn</t>
  </si>
  <si>
    <t>Uhr</t>
  </si>
  <si>
    <t>14. Messen Sie mit einer Stoppuhr die Lauf- und die Stillstandszeiten Ihrer Kesselanlage (möglichst über ca. 2 Stunden)</t>
  </si>
  <si>
    <t>Dauer 1. Laufzeit</t>
  </si>
  <si>
    <t>Minuten</t>
  </si>
  <si>
    <t>Dauer 1. Stillstandszeit</t>
  </si>
  <si>
    <t>Dauer 2. Laufzeit</t>
  </si>
  <si>
    <t>Dauer 2. Stillstandszeit</t>
  </si>
  <si>
    <t>Dauer 3. Laufzeit</t>
  </si>
  <si>
    <t>Dauer 3. Stillstandszeit</t>
  </si>
  <si>
    <t>Dauer 4. Laufzeit</t>
  </si>
  <si>
    <t>Dauer 4. Stillstandszeit</t>
  </si>
  <si>
    <t>Dauer 5. Laufzeit</t>
  </si>
  <si>
    <t>Dauer 5. Stillstandszeit</t>
  </si>
  <si>
    <t>Dauer 6. Laufzeit</t>
  </si>
  <si>
    <t>Dauer 8. Stillstandszeit</t>
  </si>
  <si>
    <t>15. Messen Sie nochmals die Außentemperatur</t>
  </si>
  <si>
    <t>am Ende der Messung</t>
  </si>
  <si>
    <t>Summe Laufzeit:</t>
  </si>
  <si>
    <t>Anteil Kessellaufzeit</t>
  </si>
  <si>
    <t>16. Das entspricht der derzeitigen Auslastung des Wärmeerzeugers</t>
  </si>
  <si>
    <t>Norm-Außentemperatur</t>
  </si>
  <si>
    <t>17. Entnehmen Sie die Auslegungs-Norm-</t>
  </si>
  <si>
    <t xml:space="preserve">     Außentemperatur der nebenstehenden</t>
  </si>
  <si>
    <t>mittlere Außentemperatur</t>
  </si>
  <si>
    <t xml:space="preserve">     Grafik</t>
  </si>
  <si>
    <t>mittlere Raumtemperatur</t>
  </si>
  <si>
    <t>18. Tragen Sie die gewünschte mittlere Raumtemperatur ein</t>
  </si>
  <si>
    <t xml:space="preserve">      entsprechend den eingestellten Thermostaten </t>
  </si>
  <si>
    <t>m. Raumtemp.- tats. Außentemp</t>
  </si>
  <si>
    <t xml:space="preserve">      (üblicherweise 20°C)</t>
  </si>
  <si>
    <t>m. Raumtemp.- Norm-Außentemp</t>
  </si>
  <si>
    <t>erforderlicher Leistungsanteil</t>
  </si>
  <si>
    <t>Auslastung des Wärmeerzeugers</t>
  </si>
  <si>
    <t xml:space="preserve">Gem. der Berechnung wird zur Deckung der Heizlast des Gebäudes </t>
  </si>
  <si>
    <t xml:space="preserve">ein Wärmeerzeuger mit einer Nennleistung von </t>
  </si>
  <si>
    <t>benötigt.</t>
  </si>
  <si>
    <t>Felder mit Eingabemöglichkeit</t>
  </si>
  <si>
    <t>Bereitstellungsverlust</t>
  </si>
  <si>
    <t>Summe Stillstandszeit:</t>
  </si>
  <si>
    <t xml:space="preserve">Diese Berechnung ist nur überschlägig und ersetzt keine fachtechnische Planung. </t>
  </si>
  <si>
    <t xml:space="preserve">Zur Dimensionierung eines Wärmeerzeugers sind ggf. Aufheizzuschläge und  </t>
  </si>
  <si>
    <t xml:space="preserve">Zuschläge zur Versorgung eines Warmwasserbereiters bzw. angeschlossener </t>
  </si>
  <si>
    <t>raumlufttechnischer Anlagen zu berücksichtigen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</si>
</sst>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38">
    <font>
      <sz val="10"/>
      <name val="Arial"/>
      <family val="2"/>
    </font>
    <font>
      <sz val="10"/>
      <color indexed="8"/>
      <name val="Arial"/>
      <family val="1"/>
    </font>
    <font>
      <b/>
      <sz val="10"/>
      <color indexed="8"/>
      <name val="Arial"/>
      <family val="1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justify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165" fontId="3" fillId="35" borderId="0" xfId="0" applyNumberFormat="1" applyFont="1" applyFill="1" applyAlignment="1">
      <alignment/>
    </xf>
    <xf numFmtId="165" fontId="0" fillId="34" borderId="1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20" fontId="0" fillId="34" borderId="10" xfId="0" applyNumberForma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4029075</xdr:colOff>
      <xdr:row>53</xdr:row>
      <xdr:rowOff>19050</xdr:rowOff>
    </xdr:from>
    <xdr:to>
      <xdr:col>7</xdr:col>
      <xdr:colOff>657225</xdr:colOff>
      <xdr:row>92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8763000"/>
          <a:ext cx="3638550" cy="635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2"/>
  <sheetViews>
    <sheetView tabSelected="1" view="pageLayout" workbookViewId="0" topLeftCell="A16">
      <selection activeCell="C1" sqref="C1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18.28125" style="0" customWidth="1"/>
    <col min="4" max="4" width="17.140625" style="0" customWidth="1"/>
    <col min="5" max="6" width="11.57421875" style="0" customWidth="1"/>
    <col min="7" max="7" width="105.140625" style="0" customWidth="1"/>
  </cols>
  <sheetData>
    <row r="2" spans="2:7" ht="12.75">
      <c r="B2" t="s">
        <v>0</v>
      </c>
      <c r="D2" s="1"/>
      <c r="E2" s="1"/>
      <c r="G2" t="s">
        <v>1</v>
      </c>
    </row>
    <row r="3" ht="12.75">
      <c r="G3" s="2" t="s">
        <v>2</v>
      </c>
    </row>
    <row r="4" spans="2:7" ht="12.75">
      <c r="B4" t="s">
        <v>3</v>
      </c>
      <c r="D4" s="3"/>
      <c r="E4" s="3"/>
      <c r="G4" s="2" t="s">
        <v>4</v>
      </c>
    </row>
    <row r="5" spans="5:7" ht="12.75">
      <c r="E5" s="4"/>
      <c r="F5" s="4"/>
      <c r="G5" s="2"/>
    </row>
    <row r="8" spans="2:7" ht="12.75">
      <c r="B8" t="s">
        <v>5</v>
      </c>
      <c r="G8" s="2" t="s">
        <v>6</v>
      </c>
    </row>
    <row r="10" spans="2:7" ht="12.75">
      <c r="B10" t="s">
        <v>7</v>
      </c>
      <c r="G10" s="2" t="s">
        <v>8</v>
      </c>
    </row>
    <row r="11" ht="12.75">
      <c r="G11" s="5" t="s">
        <v>9</v>
      </c>
    </row>
    <row r="12" spans="2:7" ht="12.75">
      <c r="B12" t="s">
        <v>10</v>
      </c>
      <c r="D12" s="6">
        <v>0</v>
      </c>
      <c r="E12" t="s">
        <v>11</v>
      </c>
      <c r="G12" s="7"/>
    </row>
    <row r="13" spans="2:5" ht="12.75">
      <c r="B13" t="s">
        <v>12</v>
      </c>
      <c r="D13" s="6">
        <v>0</v>
      </c>
      <c r="E13" t="s">
        <v>11</v>
      </c>
    </row>
    <row r="14" spans="2:5" ht="12.75">
      <c r="B14" t="s">
        <v>13</v>
      </c>
      <c r="D14" s="8">
        <f>D13-D12</f>
        <v>0</v>
      </c>
      <c r="E14" t="s">
        <v>11</v>
      </c>
    </row>
    <row r="16" spans="2:7" ht="12.75">
      <c r="B16" t="s">
        <v>14</v>
      </c>
      <c r="D16" s="9">
        <v>9.7</v>
      </c>
      <c r="E16" t="s">
        <v>15</v>
      </c>
      <c r="G16" s="2" t="s">
        <v>16</v>
      </c>
    </row>
    <row r="17" ht="12.75">
      <c r="G17" s="7"/>
    </row>
    <row r="18" spans="2:7" ht="12.75">
      <c r="B18" t="s">
        <v>17</v>
      </c>
      <c r="D18" s="10">
        <f>D16*0.9</f>
        <v>8.73</v>
      </c>
      <c r="E18" t="s">
        <v>15</v>
      </c>
      <c r="G18" s="2" t="s">
        <v>18</v>
      </c>
    </row>
    <row r="19" ht="12.75">
      <c r="G19" s="7"/>
    </row>
    <row r="20" spans="2:7" ht="12.75">
      <c r="B20" t="s">
        <v>19</v>
      </c>
      <c r="D20" s="11"/>
      <c r="E20" t="s">
        <v>20</v>
      </c>
      <c r="G20" t="s">
        <v>21</v>
      </c>
    </row>
    <row r="21" spans="2:5" ht="12.75">
      <c r="B21" t="s">
        <v>81</v>
      </c>
      <c r="D21" s="11">
        <v>8</v>
      </c>
      <c r="E21" t="s">
        <v>20</v>
      </c>
    </row>
    <row r="23" spans="2:5" ht="12.75">
      <c r="B23" t="s">
        <v>19</v>
      </c>
      <c r="D23" s="12">
        <f>IF(D20="",IF(D21="","###",100-D21),D20)</f>
        <v>92</v>
      </c>
      <c r="E23" t="s">
        <v>20</v>
      </c>
    </row>
    <row r="25" spans="2:5" ht="12.75">
      <c r="B25" t="s">
        <v>22</v>
      </c>
      <c r="D25" s="8">
        <f>D14*D18*D23/100</f>
        <v>0</v>
      </c>
      <c r="E25" t="s">
        <v>23</v>
      </c>
    </row>
    <row r="26" ht="12.75">
      <c r="D26" s="8"/>
    </row>
    <row r="27" ht="12.75">
      <c r="D27" s="8"/>
    </row>
    <row r="28" spans="2:4" ht="12.75">
      <c r="B28" t="s">
        <v>24</v>
      </c>
      <c r="D28" s="8"/>
    </row>
    <row r="29" ht="12.75">
      <c r="D29" s="8"/>
    </row>
    <row r="30" spans="2:7" ht="12.75">
      <c r="B30" t="s">
        <v>25</v>
      </c>
      <c r="D30" s="20">
        <v>20</v>
      </c>
      <c r="E30" t="s">
        <v>23</v>
      </c>
      <c r="G30" s="2" t="s">
        <v>26</v>
      </c>
    </row>
    <row r="31" spans="4:7" ht="12.75">
      <c r="D31" s="8"/>
      <c r="G31" s="2" t="s">
        <v>27</v>
      </c>
    </row>
    <row r="32" spans="2:5" ht="12.75">
      <c r="B32" t="s">
        <v>19</v>
      </c>
      <c r="D32" s="21"/>
      <c r="E32" t="s">
        <v>20</v>
      </c>
    </row>
    <row r="33" spans="2:5" ht="12.75">
      <c r="B33" t="s">
        <v>81</v>
      </c>
      <c r="D33" s="21">
        <v>8</v>
      </c>
      <c r="E33" t="s">
        <v>20</v>
      </c>
    </row>
    <row r="35" spans="2:5" ht="12.75">
      <c r="B35" t="s">
        <v>19</v>
      </c>
      <c r="D35" s="12">
        <f>IF(D32="",IF(D33="","###",100-D33),D32)</f>
        <v>92</v>
      </c>
      <c r="E35" t="s">
        <v>20</v>
      </c>
    </row>
    <row r="36" ht="12.75">
      <c r="D36" s="8"/>
    </row>
    <row r="37" spans="2:5" ht="12.75">
      <c r="B37" t="s">
        <v>28</v>
      </c>
      <c r="D37" s="8">
        <f>D30*D35/100</f>
        <v>18.4</v>
      </c>
      <c r="E37" t="s">
        <v>23</v>
      </c>
    </row>
    <row r="38" ht="12.75">
      <c r="D38" s="8"/>
    </row>
    <row r="39" spans="2:4" ht="12.75">
      <c r="B39" t="s">
        <v>29</v>
      </c>
      <c r="D39" s="8"/>
    </row>
    <row r="40" ht="12.75">
      <c r="D40" s="8"/>
    </row>
    <row r="41" spans="2:7" ht="12.75">
      <c r="B41" t="s">
        <v>30</v>
      </c>
      <c r="D41" s="22">
        <v>0</v>
      </c>
      <c r="E41" t="s">
        <v>23</v>
      </c>
      <c r="G41" s="2" t="s">
        <v>31</v>
      </c>
    </row>
    <row r="42" spans="3:7" ht="12.75">
      <c r="C42" t="s">
        <v>32</v>
      </c>
      <c r="D42" s="22">
        <v>0</v>
      </c>
      <c r="E42" t="s">
        <v>23</v>
      </c>
      <c r="G42" s="2" t="s">
        <v>33</v>
      </c>
    </row>
    <row r="43" ht="12.75">
      <c r="D43" s="8"/>
    </row>
    <row r="44" spans="2:5" ht="12.75">
      <c r="B44" t="s">
        <v>34</v>
      </c>
      <c r="D44" s="8">
        <f>(D41+D42)/2</f>
        <v>0</v>
      </c>
      <c r="E44" t="s">
        <v>23</v>
      </c>
    </row>
    <row r="45" spans="4:7" ht="25.5">
      <c r="D45" s="8"/>
      <c r="G45" s="2" t="s">
        <v>35</v>
      </c>
    </row>
    <row r="46" spans="2:7" ht="12.75">
      <c r="B46" t="s">
        <v>36</v>
      </c>
      <c r="D46" s="8">
        <f>IF(AND(D25&lt;&gt;0,D37&lt;&gt;0),"Gas- oder Öl ??",IF(AND(D25=0,D37=0),D44,D25+D37))</f>
        <v>18.4</v>
      </c>
      <c r="E46" t="s">
        <v>23</v>
      </c>
      <c r="G46" s="2"/>
    </row>
    <row r="47" spans="4:7" ht="12.75">
      <c r="D47" s="8"/>
      <c r="G47" s="2" t="s">
        <v>37</v>
      </c>
    </row>
    <row r="48" spans="4:7" ht="12.75">
      <c r="D48" s="8"/>
      <c r="G48" s="2" t="s">
        <v>38</v>
      </c>
    </row>
    <row r="49" ht="12.75">
      <c r="D49" s="8"/>
    </row>
    <row r="50" spans="2:7" ht="12.75">
      <c r="B50" t="s">
        <v>39</v>
      </c>
      <c r="D50" s="22">
        <v>-5</v>
      </c>
      <c r="E50" t="s">
        <v>40</v>
      </c>
      <c r="G50" s="2" t="s">
        <v>41</v>
      </c>
    </row>
    <row r="51" spans="2:4" ht="12.75">
      <c r="B51" t="s">
        <v>42</v>
      </c>
      <c r="D51" s="8"/>
    </row>
    <row r="53" spans="2:7" ht="12.75">
      <c r="B53" t="s">
        <v>43</v>
      </c>
      <c r="D53" s="23">
        <v>0.4166666666666667</v>
      </c>
      <c r="E53" t="s">
        <v>44</v>
      </c>
      <c r="G53" s="2" t="s">
        <v>45</v>
      </c>
    </row>
    <row r="54" ht="12.75">
      <c r="G54" s="2"/>
    </row>
    <row r="55" spans="2:7" ht="12.75">
      <c r="B55" t="s">
        <v>46</v>
      </c>
      <c r="D55" s="24">
        <v>5</v>
      </c>
      <c r="E55" t="s">
        <v>47</v>
      </c>
      <c r="G55" s="2"/>
    </row>
    <row r="56" spans="2:5" ht="12.75">
      <c r="B56" t="s">
        <v>48</v>
      </c>
      <c r="D56" s="24">
        <v>10</v>
      </c>
      <c r="E56" t="s">
        <v>47</v>
      </c>
    </row>
    <row r="57" spans="2:5" ht="12.75">
      <c r="B57" t="s">
        <v>49</v>
      </c>
      <c r="D57" s="24">
        <v>5</v>
      </c>
      <c r="E57" t="s">
        <v>47</v>
      </c>
    </row>
    <row r="58" spans="2:5" ht="12.75">
      <c r="B58" t="s">
        <v>50</v>
      </c>
      <c r="D58" s="24">
        <v>10</v>
      </c>
      <c r="E58" t="s">
        <v>47</v>
      </c>
    </row>
    <row r="59" spans="2:5" ht="12.75">
      <c r="B59" t="s">
        <v>51</v>
      </c>
      <c r="D59" s="24">
        <v>5</v>
      </c>
      <c r="E59" t="s">
        <v>47</v>
      </c>
    </row>
    <row r="60" spans="2:5" ht="12.75">
      <c r="B60" t="s">
        <v>52</v>
      </c>
      <c r="D60" s="24">
        <v>10</v>
      </c>
      <c r="E60" t="s">
        <v>47</v>
      </c>
    </row>
    <row r="61" spans="2:5" ht="12.75">
      <c r="B61" t="s">
        <v>53</v>
      </c>
      <c r="D61" s="24">
        <v>5</v>
      </c>
      <c r="E61" t="s">
        <v>47</v>
      </c>
    </row>
    <row r="62" spans="2:5" ht="12.75">
      <c r="B62" t="s">
        <v>54</v>
      </c>
      <c r="D62" s="24">
        <v>10</v>
      </c>
      <c r="E62" t="s">
        <v>47</v>
      </c>
    </row>
    <row r="63" spans="2:5" ht="12.75">
      <c r="B63" t="s">
        <v>55</v>
      </c>
      <c r="D63" s="24">
        <v>5</v>
      </c>
      <c r="E63" t="s">
        <v>47</v>
      </c>
    </row>
    <row r="64" spans="2:5" ht="12.75">
      <c r="B64" t="s">
        <v>56</v>
      </c>
      <c r="D64" s="24">
        <v>10</v>
      </c>
      <c r="E64" t="s">
        <v>47</v>
      </c>
    </row>
    <row r="65" spans="2:5" ht="12.75">
      <c r="B65" t="s">
        <v>57</v>
      </c>
      <c r="D65" s="24">
        <v>5</v>
      </c>
      <c r="E65" t="s">
        <v>47</v>
      </c>
    </row>
    <row r="66" spans="2:5" ht="12.75">
      <c r="B66" t="s">
        <v>58</v>
      </c>
      <c r="D66" s="24">
        <v>10</v>
      </c>
      <c r="E66" t="s">
        <v>47</v>
      </c>
    </row>
    <row r="67" ht="12.75">
      <c r="D67" s="13"/>
    </row>
    <row r="68" spans="2:7" ht="12.75">
      <c r="B68" t="s">
        <v>39</v>
      </c>
      <c r="D68" s="22">
        <v>-5</v>
      </c>
      <c r="E68" t="s">
        <v>40</v>
      </c>
      <c r="G68" s="2" t="s">
        <v>59</v>
      </c>
    </row>
    <row r="69" spans="2:4" ht="12.75">
      <c r="B69" t="s">
        <v>60</v>
      </c>
      <c r="D69" s="8"/>
    </row>
    <row r="71" spans="2:5" ht="12.75">
      <c r="B71" t="s">
        <v>61</v>
      </c>
      <c r="D71" s="8">
        <f>D55+D57+D59+D61+D63+D65</f>
        <v>30</v>
      </c>
      <c r="E71" t="s">
        <v>47</v>
      </c>
    </row>
    <row r="72" spans="2:5" ht="12.75">
      <c r="B72" t="s">
        <v>82</v>
      </c>
      <c r="D72" s="8">
        <f>D56+D58+D60+D62+D64+D66</f>
        <v>60</v>
      </c>
      <c r="E72" t="s">
        <v>47</v>
      </c>
    </row>
    <row r="73" ht="12.75">
      <c r="D73" s="14"/>
    </row>
    <row r="74" spans="2:7" ht="12.75">
      <c r="B74" t="s">
        <v>62</v>
      </c>
      <c r="D74" s="14">
        <f>100*D71/(D72+D71)</f>
        <v>33.333333333333336</v>
      </c>
      <c r="E74" t="s">
        <v>20</v>
      </c>
      <c r="G74" t="s">
        <v>63</v>
      </c>
    </row>
    <row r="76" spans="2:7" ht="12.75">
      <c r="B76" t="s">
        <v>64</v>
      </c>
      <c r="D76" s="25">
        <v>-12</v>
      </c>
      <c r="E76" s="4" t="s">
        <v>40</v>
      </c>
      <c r="F76" s="4"/>
      <c r="G76" s="2" t="s">
        <v>65</v>
      </c>
    </row>
    <row r="77" spans="5:7" ht="12.75">
      <c r="E77" s="4"/>
      <c r="F77" s="4"/>
      <c r="G77" t="s">
        <v>66</v>
      </c>
    </row>
    <row r="78" spans="2:7" ht="12.75">
      <c r="B78" t="s">
        <v>67</v>
      </c>
      <c r="D78" s="15">
        <f>(D68+D50)/2</f>
        <v>-5</v>
      </c>
      <c r="E78" s="4" t="s">
        <v>40</v>
      </c>
      <c r="F78" s="4"/>
      <c r="G78" t="s">
        <v>68</v>
      </c>
    </row>
    <row r="80" spans="2:7" ht="12.75">
      <c r="B80" t="s">
        <v>69</v>
      </c>
      <c r="D80" s="25">
        <v>20</v>
      </c>
      <c r="E80" s="4" t="s">
        <v>40</v>
      </c>
      <c r="G80" t="s">
        <v>70</v>
      </c>
    </row>
    <row r="81" ht="12.75">
      <c r="G81" t="s">
        <v>71</v>
      </c>
    </row>
    <row r="82" spans="2:7" ht="12.75">
      <c r="B82" t="s">
        <v>72</v>
      </c>
      <c r="D82" s="8">
        <f>D80-D50</f>
        <v>25</v>
      </c>
      <c r="E82" t="s">
        <v>40</v>
      </c>
      <c r="G82" t="s">
        <v>73</v>
      </c>
    </row>
    <row r="83" ht="12.75">
      <c r="D83" s="8"/>
    </row>
    <row r="84" spans="2:5" ht="12.75">
      <c r="B84" t="s">
        <v>74</v>
      </c>
      <c r="D84" s="8">
        <f>D80-D76</f>
        <v>32</v>
      </c>
      <c r="E84" t="s">
        <v>40</v>
      </c>
    </row>
    <row r="86" spans="2:5" ht="12.75">
      <c r="B86" t="s">
        <v>75</v>
      </c>
      <c r="D86" s="18">
        <f>D82/D84*100</f>
        <v>78.125</v>
      </c>
      <c r="E86" t="s">
        <v>20</v>
      </c>
    </row>
    <row r="88" spans="2:5" ht="12.75">
      <c r="B88" t="s">
        <v>76</v>
      </c>
      <c r="D88" s="18">
        <f>D74/D86*100</f>
        <v>42.66666666666667</v>
      </c>
      <c r="E88" t="s">
        <v>20</v>
      </c>
    </row>
    <row r="90" ht="12.75">
      <c r="B90" t="s">
        <v>77</v>
      </c>
    </row>
    <row r="91" ht="12.75">
      <c r="B91" t="s">
        <v>78</v>
      </c>
    </row>
    <row r="93" spans="4:5" ht="18">
      <c r="D93" s="19">
        <f>D88*D46/100</f>
        <v>7.850666666666667</v>
      </c>
      <c r="E93" t="s">
        <v>23</v>
      </c>
    </row>
    <row r="94" ht="18">
      <c r="D94" s="16"/>
    </row>
    <row r="95" ht="12.75">
      <c r="B95" t="s">
        <v>79</v>
      </c>
    </row>
    <row r="97" ht="12.75">
      <c r="B97" t="s">
        <v>83</v>
      </c>
    </row>
    <row r="98" ht="12.75">
      <c r="B98" t="s">
        <v>84</v>
      </c>
    </row>
    <row r="99" ht="12.75">
      <c r="B99" t="s">
        <v>85</v>
      </c>
    </row>
    <row r="100" ht="12.75">
      <c r="B100" t="s">
        <v>86</v>
      </c>
    </row>
    <row r="102" spans="2:3" ht="12.75">
      <c r="B102" s="17"/>
      <c r="C102" t="s">
        <v>80</v>
      </c>
    </row>
  </sheetData>
  <sheetProtection/>
  <printOptions/>
  <pageMargins left="0.7875" right="0.7875" top="0.71875" bottom="0.6194444444444445" header="0.4534722222222222" footer="0.3819444444444445"/>
  <pageSetup firstPageNumber="1" useFirstPageNumber="1" horizontalDpi="300" verticalDpi="300" orientation="portrait" paperSize="9" r:id="rId2"/>
  <headerFooter alignWithMargins="0">
    <oddHeader>&amp;L&amp;12Heizlastmessung an bestehenden Heizungsanlagen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1875" bottom="0.6472222222222223" header="0.4534722222222222" footer="0.381944444444444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1875" bottom="0.6472222222222223" header="0.4534722222222222" footer="0.381944444444444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</dc:creator>
  <cp:keywords/>
  <dc:description/>
  <cp:lastModifiedBy>IB</cp:lastModifiedBy>
  <dcterms:created xsi:type="dcterms:W3CDTF">2022-12-11T17:53:34Z</dcterms:created>
  <dcterms:modified xsi:type="dcterms:W3CDTF">2022-12-11T18:02:01Z</dcterms:modified>
  <cp:category/>
  <cp:version/>
  <cp:contentType/>
  <cp:contentStatus/>
</cp:coreProperties>
</file>